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csucloudservices-my.sharepoint.com/personal/lisa_sharples_mlcsu_nhs_uk/Documents/Desktop/Approved/"/>
    </mc:Choice>
  </mc:AlternateContent>
  <xr:revisionPtr revIDLastSave="0" documentId="8_{DA98EB43-AE3B-4629-B374-562739E287F2}" xr6:coauthVersionLast="47" xr6:coauthVersionMax="47" xr10:uidLastSave="{00000000-0000-0000-0000-000000000000}"/>
  <bookViews>
    <workbookView xWindow="-120" yWindow="-120" windowWidth="29040" windowHeight="15720" xr2:uid="{671D924E-0D8C-4A80-83DC-025668EFE1C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12" i="1"/>
  <c r="I11" i="1"/>
  <c r="I10" i="1"/>
  <c r="I9" i="1"/>
  <c r="I8" i="1"/>
  <c r="I7" i="1"/>
  <c r="I6" i="1"/>
  <c r="H13" i="1"/>
  <c r="H12" i="1"/>
  <c r="H11" i="1"/>
  <c r="H10" i="1"/>
  <c r="H9" i="1"/>
  <c r="H8" i="1"/>
  <c r="H7" i="1"/>
  <c r="H6" i="1"/>
  <c r="G13" i="1"/>
  <c r="G12" i="1"/>
  <c r="G11" i="1"/>
  <c r="G10" i="1"/>
  <c r="G9" i="1"/>
  <c r="G8" i="1"/>
  <c r="G7" i="1"/>
  <c r="G6" i="1"/>
  <c r="F13" i="1"/>
  <c r="F12" i="1"/>
  <c r="F11" i="1"/>
  <c r="F10" i="1"/>
  <c r="F9" i="1"/>
  <c r="F8" i="1"/>
  <c r="F7" i="1"/>
  <c r="F6" i="1"/>
  <c r="E13" i="1"/>
  <c r="E12" i="1"/>
  <c r="E11" i="1"/>
  <c r="E10" i="1"/>
  <c r="E9" i="1"/>
  <c r="E8" i="1"/>
  <c r="E7" i="1"/>
  <c r="E6" i="1"/>
  <c r="D13" i="1"/>
  <c r="D12" i="1"/>
  <c r="D9" i="1"/>
  <c r="D10" i="1"/>
  <c r="D11" i="1"/>
  <c r="D8" i="1"/>
  <c r="D7" i="1"/>
  <c r="D6" i="1"/>
  <c r="C13" i="1"/>
  <c r="C12" i="1"/>
  <c r="C11" i="1"/>
  <c r="C10" i="1"/>
  <c r="C9" i="1"/>
  <c r="C8" i="1"/>
  <c r="C7" i="1"/>
  <c r="C6" i="1"/>
  <c r="B13" i="1"/>
  <c r="B12" i="1"/>
  <c r="B11" i="1"/>
  <c r="B10" i="1"/>
  <c r="B9" i="1"/>
  <c r="B8" i="1"/>
  <c r="B7" i="1"/>
  <c r="B6" i="1"/>
  <c r="J13" i="1"/>
  <c r="J12" i="1"/>
  <c r="J11" i="1"/>
  <c r="J10" i="1"/>
  <c r="J9" i="1"/>
  <c r="J8" i="1"/>
  <c r="J7" i="1"/>
  <c r="J6" i="1"/>
  <c r="B30" i="1" l="1"/>
  <c r="B29" i="1"/>
  <c r="B28" i="1"/>
  <c r="B27" i="1"/>
  <c r="B26" i="1"/>
  <c r="B25" i="1"/>
  <c r="B24" i="1"/>
  <c r="B23" i="1"/>
  <c r="K13" i="1"/>
  <c r="K12" i="1"/>
  <c r="K11" i="1"/>
  <c r="K10" i="1"/>
  <c r="K9" i="1"/>
  <c r="K8" i="1"/>
  <c r="K7" i="1"/>
  <c r="K6" i="1"/>
  <c r="I14" i="1"/>
  <c r="H14" i="1"/>
  <c r="G14" i="1"/>
  <c r="F14" i="1"/>
  <c r="E14" i="1"/>
  <c r="D14" i="1"/>
  <c r="C14" i="1"/>
  <c r="B14" i="1"/>
  <c r="J14" i="1"/>
  <c r="K14" i="1" l="1"/>
  <c r="B31" i="1"/>
</calcChain>
</file>

<file path=xl/sharedStrings.xml><?xml version="1.0" encoding="utf-8"?>
<sst xmlns="http://schemas.openxmlformats.org/spreadsheetml/2006/main" count="63" uniqueCount="52">
  <si>
    <t>FOI 4013 - NHS Lancashire and South Cumbria ICB summary of expenditure on office supplies and associated costs</t>
  </si>
  <si>
    <t>2022/2023 financial year</t>
  </si>
  <si>
    <t>Description</t>
  </si>
  <si>
    <t>00Q
BwDCCG</t>
  </si>
  <si>
    <t>00R
BCCG</t>
  </si>
  <si>
    <t>00X
C&amp;SRCCG</t>
  </si>
  <si>
    <t>01A
ELCCG</t>
  </si>
  <si>
    <t>01E
GPCCG</t>
  </si>
  <si>
    <t>01K
MBCCG</t>
  </si>
  <si>
    <t>02G
WLCCG</t>
  </si>
  <si>
    <t>02M
F&amp;WCCG</t>
  </si>
  <si>
    <t>QE1</t>
  </si>
  <si>
    <t>Total</t>
  </si>
  <si>
    <t>Printing costs</t>
  </si>
  <si>
    <t>Stationery</t>
  </si>
  <si>
    <t>Books, journals and subscriptions</t>
  </si>
  <si>
    <t>Postage and carriage</t>
  </si>
  <si>
    <t>Furniture and fittings</t>
  </si>
  <si>
    <t>Office equipment</t>
  </si>
  <si>
    <t>Office equipment hire</t>
  </si>
  <si>
    <t>Photocopier rental</t>
  </si>
  <si>
    <t>Total all costs</t>
  </si>
  <si>
    <t>Note 1:  the 8 Lancashire and South Cumbria CCGs were in operation from 01/04/2022 to 30/06/2022, and the ICB was in operation from 01/07/2022 to 31/03/2023.</t>
  </si>
  <si>
    <t>Note 2:  all 2023/2024 costs have been taken from the Annual Accounts (draft), the above items extracted from all expenditure coded as "Establishment".  The "Excluded costs" items below are included in "Establishment" costs but are excluded as they are not considered to be "Office supplies".</t>
  </si>
  <si>
    <t>2023/2024 financial year - QE1 NHS Lancashire and South Cumbria only</t>
  </si>
  <si>
    <t>Note 1:  all 2023/2024 costs have been taken from the Annual Accounts (draft), the above items extracted from all expenditure coded as "Establishment".  The "Excluded costs" items below are included in "Establishment" costs but are excluded as they are not considered to be "Office supplies".</t>
  </si>
  <si>
    <t>Excluded costs:</t>
  </si>
  <si>
    <t>Net Bank Charges</t>
  </si>
  <si>
    <t>Insurance Costs</t>
  </si>
  <si>
    <t>Childcare Vouchers Admin Fee</t>
  </si>
  <si>
    <t>Advertising</t>
  </si>
  <si>
    <t>Recruitment Agency Fees</t>
  </si>
  <si>
    <t>Hospitality</t>
  </si>
  <si>
    <t>Printing Design Costs</t>
  </si>
  <si>
    <t>Packing &amp; Storage</t>
  </si>
  <si>
    <t>Computer Software/License</t>
  </si>
  <si>
    <t>Computer Network Costs</t>
  </si>
  <si>
    <t>Computer Maintenance</t>
  </si>
  <si>
    <t>FM Computer Contracts</t>
  </si>
  <si>
    <t>Computer Hardware Purch</t>
  </si>
  <si>
    <t>Telecoms-Phone Rental and Calls</t>
  </si>
  <si>
    <t>Telecoms-Mobile Phones</t>
  </si>
  <si>
    <t>Telecoms-Data lines</t>
  </si>
  <si>
    <t>Hotel And Accomodation Costs</t>
  </si>
  <si>
    <t>Subsistence Costs</t>
  </si>
  <si>
    <t>Oth Travel Costs-Excess Mileage</t>
  </si>
  <si>
    <t>Oth Travel Costs-Car Mileage</t>
  </si>
  <si>
    <t>Oth Travel Costs-Interview Expenses</t>
  </si>
  <si>
    <t>Oth Travel Costs-Training Trav&amp;Subs</t>
  </si>
  <si>
    <t>Oth Trav Costs-Lease Cars-Contract</t>
  </si>
  <si>
    <t>Oth Trav Csts-Lease Cars-Priv Dedns</t>
  </si>
  <si>
    <t>Other Travel Costs - Car Parking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</si>
</sst>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name val="Arial"/>
      <family val="2"/>
    </font>
  </fonts>
  <fills count="3">
    <fill>
      <patternFill patternType="none"/>
    </fill>
    <fill>
      <patternFill patternType="gray125"/>
    </fill>
    <fill>
      <patternFill patternType="lightGray"/>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4" fillId="0" borderId="0"/>
  </cellStyleXfs>
  <cellXfs count="18">
    <xf numFmtId="0" fontId="0" fillId="0" borderId="0" xfId="0"/>
    <xf numFmtId="164" fontId="1" fillId="0" borderId="0" xfId="0" applyNumberFormat="1" applyFont="1"/>
    <xf numFmtId="164" fontId="0" fillId="0" borderId="0" xfId="0" applyNumberFormat="1"/>
    <xf numFmtId="164" fontId="0" fillId="0" borderId="2" xfId="0" applyNumberFormat="1" applyBorder="1"/>
    <xf numFmtId="164" fontId="0" fillId="0" borderId="3" xfId="0" applyNumberFormat="1" applyBorder="1"/>
    <xf numFmtId="164" fontId="0" fillId="0" borderId="4" xfId="0" applyNumberFormat="1" applyBorder="1"/>
    <xf numFmtId="164" fontId="1" fillId="2" borderId="1" xfId="0" applyNumberFormat="1" applyFont="1" applyFill="1" applyBorder="1"/>
    <xf numFmtId="164" fontId="1" fillId="2" borderId="1" xfId="0" applyNumberFormat="1" applyFont="1" applyFill="1" applyBorder="1" applyAlignment="1">
      <alignment horizontal="center"/>
    </xf>
    <xf numFmtId="164" fontId="1" fillId="2" borderId="2" xfId="0" applyNumberFormat="1" applyFont="1" applyFill="1" applyBorder="1"/>
    <xf numFmtId="164" fontId="1" fillId="2" borderId="3" xfId="0" applyNumberFormat="1" applyFont="1" applyFill="1" applyBorder="1"/>
    <xf numFmtId="164" fontId="1" fillId="2" borderId="4" xfId="0" applyNumberFormat="1" applyFont="1" applyFill="1" applyBorder="1"/>
    <xf numFmtId="164" fontId="2" fillId="0" borderId="0" xfId="0" applyNumberFormat="1" applyFont="1"/>
    <xf numFmtId="164" fontId="3" fillId="0" borderId="0" xfId="0" applyNumberFormat="1" applyFont="1"/>
    <xf numFmtId="164" fontId="1" fillId="0" borderId="0" xfId="0" applyNumberFormat="1" applyFont="1" applyAlignment="1">
      <alignment horizontal="center"/>
    </xf>
    <xf numFmtId="164" fontId="1" fillId="2" borderId="1" xfId="0" applyNumberFormat="1" applyFont="1" applyFill="1" applyBorder="1" applyAlignment="1">
      <alignment horizontal="center" wrapText="1"/>
    </xf>
    <xf numFmtId="164" fontId="1" fillId="0" borderId="0" xfId="0" applyNumberFormat="1" applyFont="1" applyAlignment="1">
      <alignment horizontal="left" vertical="top" wrapText="1"/>
    </xf>
    <xf numFmtId="164" fontId="1" fillId="0" borderId="0" xfId="0" applyNumberFormat="1" applyFont="1" applyAlignment="1">
      <alignment vertical="top" wrapText="1"/>
    </xf>
    <xf numFmtId="164" fontId="1" fillId="0" borderId="0" xfId="0" applyNumberFormat="1" applyFont="1" applyAlignment="1">
      <alignment horizontal="left" vertical="top" wrapText="1"/>
    </xf>
  </cellXfs>
  <cellStyles count="2">
    <cellStyle name="Normal" xfId="0" builtinId="0"/>
    <cellStyle name="Normal 2" xfId="1" xr:uid="{EF97F391-5848-44DB-B52B-904321C581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6410-F65B-4E51-B3AC-026DB7974084}">
  <dimension ref="A1:K62"/>
  <sheetViews>
    <sheetView tabSelected="1" workbookViewId="0"/>
  </sheetViews>
  <sheetFormatPr defaultRowHeight="15" x14ac:dyDescent="0.25"/>
  <cols>
    <col min="1" max="1" width="35.7109375" style="2" customWidth="1"/>
    <col min="2" max="10" width="10.7109375" style="2" customWidth="1"/>
    <col min="11" max="11" width="10.7109375" style="1" customWidth="1"/>
    <col min="12" max="16384" width="9.140625" style="2"/>
  </cols>
  <sheetData>
    <row r="1" spans="1:11" s="11" customFormat="1" ht="18.75" x14ac:dyDescent="0.3">
      <c r="A1" s="11" t="s">
        <v>0</v>
      </c>
    </row>
    <row r="3" spans="1:11" s="12" customFormat="1" ht="15.75" x14ac:dyDescent="0.25">
      <c r="A3" s="12" t="s">
        <v>1</v>
      </c>
    </row>
    <row r="4" spans="1:11" ht="15.75" thickBot="1" x14ac:dyDescent="0.3"/>
    <row r="5" spans="1:11" s="1" customFormat="1" ht="30.75" thickBot="1" x14ac:dyDescent="0.3">
      <c r="A5" s="6" t="s">
        <v>2</v>
      </c>
      <c r="B5" s="14" t="s">
        <v>3</v>
      </c>
      <c r="C5" s="14" t="s">
        <v>4</v>
      </c>
      <c r="D5" s="14" t="s">
        <v>5</v>
      </c>
      <c r="E5" s="14" t="s">
        <v>6</v>
      </c>
      <c r="F5" s="14" t="s">
        <v>7</v>
      </c>
      <c r="G5" s="14" t="s">
        <v>8</v>
      </c>
      <c r="H5" s="14" t="s">
        <v>9</v>
      </c>
      <c r="I5" s="14" t="s">
        <v>10</v>
      </c>
      <c r="J5" s="7" t="s">
        <v>11</v>
      </c>
      <c r="K5" s="7" t="s">
        <v>12</v>
      </c>
    </row>
    <row r="6" spans="1:11" x14ac:dyDescent="0.25">
      <c r="A6" s="3" t="s">
        <v>13</v>
      </c>
      <c r="B6" s="3">
        <f>-3</f>
        <v>-3</v>
      </c>
      <c r="C6" s="3">
        <f>0</f>
        <v>0</v>
      </c>
      <c r="D6" s="3">
        <f>486</f>
        <v>486</v>
      </c>
      <c r="E6" s="3">
        <f>-2000</f>
        <v>-2000</v>
      </c>
      <c r="F6" s="3">
        <f>590</f>
        <v>590</v>
      </c>
      <c r="G6" s="3">
        <f>-510</f>
        <v>-510</v>
      </c>
      <c r="H6" s="3">
        <f>-50</f>
        <v>-50</v>
      </c>
      <c r="I6" s="3">
        <f>0</f>
        <v>0</v>
      </c>
      <c r="J6" s="3">
        <f>949</f>
        <v>949</v>
      </c>
      <c r="K6" s="8">
        <f>SUM(B6:J6)</f>
        <v>-538</v>
      </c>
    </row>
    <row r="7" spans="1:11" x14ac:dyDescent="0.25">
      <c r="A7" s="4" t="s">
        <v>14</v>
      </c>
      <c r="B7" s="4">
        <f>516</f>
        <v>516</v>
      </c>
      <c r="C7" s="4">
        <f>621</f>
        <v>621</v>
      </c>
      <c r="D7" s="4">
        <f>80</f>
        <v>80</v>
      </c>
      <c r="E7" s="4">
        <f>-10</f>
        <v>-10</v>
      </c>
      <c r="F7" s="4">
        <f>90</f>
        <v>90</v>
      </c>
      <c r="G7" s="4">
        <f>100</f>
        <v>100</v>
      </c>
      <c r="H7" s="4">
        <f>0</f>
        <v>0</v>
      </c>
      <c r="I7" s="4">
        <f>0</f>
        <v>0</v>
      </c>
      <c r="J7" s="4">
        <f>15304</f>
        <v>15304</v>
      </c>
      <c r="K7" s="9">
        <f t="shared" ref="K7:K13" si="0">SUM(B7:J7)</f>
        <v>16701</v>
      </c>
    </row>
    <row r="8" spans="1:11" x14ac:dyDescent="0.25">
      <c r="A8" s="4" t="s">
        <v>15</v>
      </c>
      <c r="B8" s="4">
        <f>-4789</f>
        <v>-4789</v>
      </c>
      <c r="C8" s="4">
        <f>0</f>
        <v>0</v>
      </c>
      <c r="D8" s="4">
        <f>18</f>
        <v>18</v>
      </c>
      <c r="E8" s="4">
        <f>2460</f>
        <v>2460</v>
      </c>
      <c r="F8" s="4">
        <f>20</f>
        <v>20</v>
      </c>
      <c r="G8" s="4">
        <f>270</f>
        <v>270</v>
      </c>
      <c r="H8" s="4">
        <f>370</f>
        <v>370</v>
      </c>
      <c r="I8" s="4">
        <f>640</f>
        <v>640</v>
      </c>
      <c r="J8" s="4">
        <f>1661</f>
        <v>1661</v>
      </c>
      <c r="K8" s="9">
        <f t="shared" si="0"/>
        <v>650</v>
      </c>
    </row>
    <row r="9" spans="1:11" x14ac:dyDescent="0.25">
      <c r="A9" s="4" t="s">
        <v>16</v>
      </c>
      <c r="B9" s="4">
        <f>0</f>
        <v>0</v>
      </c>
      <c r="C9" s="4">
        <f>0</f>
        <v>0</v>
      </c>
      <c r="D9" s="4">
        <f>0</f>
        <v>0</v>
      </c>
      <c r="E9" s="4">
        <f>0</f>
        <v>0</v>
      </c>
      <c r="F9" s="4">
        <f>0</f>
        <v>0</v>
      </c>
      <c r="G9" s="4">
        <f>-120</f>
        <v>-120</v>
      </c>
      <c r="H9" s="4">
        <f>0</f>
        <v>0</v>
      </c>
      <c r="I9" s="4">
        <f>0</f>
        <v>0</v>
      </c>
      <c r="J9" s="4">
        <f>373</f>
        <v>373</v>
      </c>
      <c r="K9" s="9">
        <f t="shared" si="0"/>
        <v>253</v>
      </c>
    </row>
    <row r="10" spans="1:11" x14ac:dyDescent="0.25">
      <c r="A10" s="4" t="s">
        <v>17</v>
      </c>
      <c r="B10" s="4">
        <f>0</f>
        <v>0</v>
      </c>
      <c r="C10" s="4">
        <f>0</f>
        <v>0</v>
      </c>
      <c r="D10" s="4">
        <f>-550</f>
        <v>-550</v>
      </c>
      <c r="E10" s="4">
        <f>0</f>
        <v>0</v>
      </c>
      <c r="F10" s="4">
        <f>130</f>
        <v>130</v>
      </c>
      <c r="G10" s="4">
        <f>0</f>
        <v>0</v>
      </c>
      <c r="H10" s="4">
        <f>0</f>
        <v>0</v>
      </c>
      <c r="I10" s="4">
        <f>0</f>
        <v>0</v>
      </c>
      <c r="J10" s="4">
        <f>-155</f>
        <v>-155</v>
      </c>
      <c r="K10" s="9">
        <f t="shared" si="0"/>
        <v>-575</v>
      </c>
    </row>
    <row r="11" spans="1:11" x14ac:dyDescent="0.25">
      <c r="A11" s="4" t="s">
        <v>18</v>
      </c>
      <c r="B11" s="4">
        <f>0</f>
        <v>0</v>
      </c>
      <c r="C11" s="4">
        <f>0</f>
        <v>0</v>
      </c>
      <c r="D11" s="4">
        <f>1170</f>
        <v>1170</v>
      </c>
      <c r="E11" s="4">
        <f>0</f>
        <v>0</v>
      </c>
      <c r="F11" s="4">
        <f>1430</f>
        <v>1430</v>
      </c>
      <c r="G11" s="4">
        <f>230</f>
        <v>230</v>
      </c>
      <c r="H11" s="4">
        <f>0</f>
        <v>0</v>
      </c>
      <c r="I11" s="4">
        <f>-150</f>
        <v>-150</v>
      </c>
      <c r="J11" s="4">
        <f>8319</f>
        <v>8319</v>
      </c>
      <c r="K11" s="9">
        <f t="shared" si="0"/>
        <v>10999</v>
      </c>
    </row>
    <row r="12" spans="1:11" x14ac:dyDescent="0.25">
      <c r="A12" s="4" t="s">
        <v>19</v>
      </c>
      <c r="B12" s="4">
        <f>0</f>
        <v>0</v>
      </c>
      <c r="C12" s="4">
        <f>0</f>
        <v>0</v>
      </c>
      <c r="D12" s="4">
        <f>170</f>
        <v>170</v>
      </c>
      <c r="E12" s="4">
        <f>0</f>
        <v>0</v>
      </c>
      <c r="F12" s="4">
        <f>210</f>
        <v>210</v>
      </c>
      <c r="G12" s="4">
        <f>0</f>
        <v>0</v>
      </c>
      <c r="H12" s="4">
        <f>0</f>
        <v>0</v>
      </c>
      <c r="I12" s="4">
        <f>0</f>
        <v>0</v>
      </c>
      <c r="J12" s="4">
        <f>-2187</f>
        <v>-2187</v>
      </c>
      <c r="K12" s="9">
        <f t="shared" si="0"/>
        <v>-1807</v>
      </c>
    </row>
    <row r="13" spans="1:11" ht="15.75" thickBot="1" x14ac:dyDescent="0.3">
      <c r="A13" s="5" t="s">
        <v>20</v>
      </c>
      <c r="B13" s="5">
        <f>747</f>
        <v>747</v>
      </c>
      <c r="C13" s="5">
        <f>677</f>
        <v>677</v>
      </c>
      <c r="D13" s="5">
        <f>-27</f>
        <v>-27</v>
      </c>
      <c r="E13" s="5">
        <f>0</f>
        <v>0</v>
      </c>
      <c r="F13" s="5">
        <f>-30</f>
        <v>-30</v>
      </c>
      <c r="G13" s="5">
        <f>270</f>
        <v>270</v>
      </c>
      <c r="H13" s="5">
        <f>0</f>
        <v>0</v>
      </c>
      <c r="I13" s="5">
        <f>650</f>
        <v>650</v>
      </c>
      <c r="J13" s="5">
        <f>4531</f>
        <v>4531</v>
      </c>
      <c r="K13" s="10">
        <f t="shared" si="0"/>
        <v>6818</v>
      </c>
    </row>
    <row r="14" spans="1:11" s="1" customFormat="1" ht="15.75" thickBot="1" x14ac:dyDescent="0.3">
      <c r="A14" s="6" t="s">
        <v>21</v>
      </c>
      <c r="B14" s="6">
        <f t="shared" ref="B14:I14" si="1">SUM(B6:B13)</f>
        <v>-3529</v>
      </c>
      <c r="C14" s="6">
        <f t="shared" si="1"/>
        <v>1298</v>
      </c>
      <c r="D14" s="6">
        <f t="shared" si="1"/>
        <v>1347</v>
      </c>
      <c r="E14" s="6">
        <f t="shared" si="1"/>
        <v>450</v>
      </c>
      <c r="F14" s="6">
        <f t="shared" si="1"/>
        <v>2440</v>
      </c>
      <c r="G14" s="6">
        <f t="shared" si="1"/>
        <v>240</v>
      </c>
      <c r="H14" s="6">
        <f t="shared" si="1"/>
        <v>320</v>
      </c>
      <c r="I14" s="6">
        <f t="shared" si="1"/>
        <v>1140</v>
      </c>
      <c r="J14" s="6">
        <f>SUM(J6:J13)</f>
        <v>28795</v>
      </c>
      <c r="K14" s="6">
        <f>SUM(K6:K13)</f>
        <v>32501</v>
      </c>
    </row>
    <row r="16" spans="1:11" s="1" customFormat="1" ht="15.75" customHeight="1" x14ac:dyDescent="0.25">
      <c r="A16" s="1" t="s">
        <v>22</v>
      </c>
    </row>
    <row r="17" spans="1:11" ht="30" customHeight="1" x14ac:dyDescent="0.25">
      <c r="A17" s="17" t="s">
        <v>23</v>
      </c>
      <c r="B17" s="17"/>
      <c r="C17" s="17"/>
      <c r="D17" s="17"/>
      <c r="E17" s="17"/>
      <c r="F17" s="17"/>
      <c r="G17" s="17"/>
      <c r="H17" s="17"/>
      <c r="I17" s="17"/>
      <c r="J17" s="17"/>
      <c r="K17" s="17"/>
    </row>
    <row r="18" spans="1:11" ht="30" customHeight="1" x14ac:dyDescent="0.25">
      <c r="A18" s="15"/>
      <c r="B18" s="15"/>
      <c r="C18" s="15"/>
      <c r="D18" s="15"/>
      <c r="E18" s="15"/>
      <c r="F18" s="15"/>
      <c r="G18" s="15"/>
      <c r="H18" s="15"/>
      <c r="I18" s="15"/>
      <c r="J18" s="15"/>
      <c r="K18" s="15"/>
    </row>
    <row r="20" spans="1:11" ht="15.75" x14ac:dyDescent="0.25">
      <c r="A20" s="12" t="s">
        <v>24</v>
      </c>
      <c r="B20" s="12"/>
      <c r="C20" s="12"/>
      <c r="D20" s="12"/>
      <c r="E20" s="12"/>
      <c r="F20" s="12"/>
      <c r="G20" s="12"/>
      <c r="H20" s="12"/>
      <c r="I20" s="12"/>
      <c r="J20" s="12"/>
      <c r="K20" s="12"/>
    </row>
    <row r="21" spans="1:11" ht="15.75" thickBot="1" x14ac:dyDescent="0.3"/>
    <row r="22" spans="1:11" ht="15.75" thickBot="1" x14ac:dyDescent="0.3">
      <c r="A22" s="6" t="s">
        <v>2</v>
      </c>
      <c r="B22" s="7" t="s">
        <v>12</v>
      </c>
      <c r="C22" s="13"/>
      <c r="D22" s="13"/>
      <c r="E22" s="13"/>
      <c r="F22" s="13"/>
      <c r="G22" s="13"/>
      <c r="H22" s="13"/>
      <c r="I22" s="13"/>
      <c r="J22" s="13"/>
    </row>
    <row r="23" spans="1:11" x14ac:dyDescent="0.25">
      <c r="A23" s="3" t="s">
        <v>13</v>
      </c>
      <c r="B23" s="8">
        <f>3636</f>
        <v>3636</v>
      </c>
    </row>
    <row r="24" spans="1:11" x14ac:dyDescent="0.25">
      <c r="A24" s="4" t="s">
        <v>14</v>
      </c>
      <c r="B24" s="9">
        <f>9430</f>
        <v>9430</v>
      </c>
    </row>
    <row r="25" spans="1:11" x14ac:dyDescent="0.25">
      <c r="A25" s="4" t="s">
        <v>15</v>
      </c>
      <c r="B25" s="9">
        <f>47341</f>
        <v>47341</v>
      </c>
    </row>
    <row r="26" spans="1:11" x14ac:dyDescent="0.25">
      <c r="A26" s="4" t="s">
        <v>16</v>
      </c>
      <c r="B26" s="9">
        <f>1940</f>
        <v>1940</v>
      </c>
    </row>
    <row r="27" spans="1:11" x14ac:dyDescent="0.25">
      <c r="A27" s="4" t="s">
        <v>17</v>
      </c>
      <c r="B27" s="9">
        <f>3807</f>
        <v>3807</v>
      </c>
    </row>
    <row r="28" spans="1:11" x14ac:dyDescent="0.25">
      <c r="A28" s="4" t="s">
        <v>18</v>
      </c>
      <c r="B28" s="9">
        <f>2005</f>
        <v>2005</v>
      </c>
    </row>
    <row r="29" spans="1:11" x14ac:dyDescent="0.25">
      <c r="A29" s="4" t="s">
        <v>19</v>
      </c>
      <c r="B29" s="9">
        <f>13</f>
        <v>13</v>
      </c>
    </row>
    <row r="30" spans="1:11" ht="15.75" thickBot="1" x14ac:dyDescent="0.3">
      <c r="A30" s="5" t="s">
        <v>20</v>
      </c>
      <c r="B30" s="10">
        <f>13386</f>
        <v>13386</v>
      </c>
    </row>
    <row r="31" spans="1:11" ht="15.75" thickBot="1" x14ac:dyDescent="0.3">
      <c r="A31" s="6" t="s">
        <v>21</v>
      </c>
      <c r="B31" s="6">
        <f>SUM(B23:B30)</f>
        <v>81558</v>
      </c>
      <c r="C31" s="1"/>
      <c r="D31" s="1"/>
      <c r="E31" s="1"/>
      <c r="F31" s="1"/>
      <c r="G31" s="1"/>
      <c r="H31" s="1"/>
      <c r="I31" s="1"/>
      <c r="J31" s="1"/>
    </row>
    <row r="34" spans="1:11" s="16" customFormat="1" ht="30" customHeight="1" x14ac:dyDescent="0.25">
      <c r="A34" s="17" t="s">
        <v>25</v>
      </c>
      <c r="B34" s="17"/>
      <c r="C34" s="17"/>
      <c r="D34" s="17"/>
      <c r="E34" s="17"/>
      <c r="F34" s="17"/>
      <c r="G34" s="17"/>
      <c r="H34" s="17"/>
      <c r="I34" s="17"/>
      <c r="J34" s="17"/>
      <c r="K34" s="17"/>
    </row>
    <row r="37" spans="1:11" s="1" customFormat="1" x14ac:dyDescent="0.25">
      <c r="A37" s="1" t="s">
        <v>26</v>
      </c>
    </row>
    <row r="38" spans="1:11" x14ac:dyDescent="0.25">
      <c r="A38" s="2" t="s">
        <v>27</v>
      </c>
      <c r="K38" s="2"/>
    </row>
    <row r="39" spans="1:11" x14ac:dyDescent="0.25">
      <c r="A39" s="2" t="s">
        <v>28</v>
      </c>
    </row>
    <row r="40" spans="1:11" x14ac:dyDescent="0.25">
      <c r="A40" s="2" t="s">
        <v>29</v>
      </c>
    </row>
    <row r="41" spans="1:11" x14ac:dyDescent="0.25">
      <c r="A41" s="2" t="s">
        <v>30</v>
      </c>
    </row>
    <row r="42" spans="1:11" x14ac:dyDescent="0.25">
      <c r="A42" s="2" t="s">
        <v>31</v>
      </c>
    </row>
    <row r="43" spans="1:11" x14ac:dyDescent="0.25">
      <c r="A43" s="2" t="s">
        <v>32</v>
      </c>
    </row>
    <row r="44" spans="1:11" x14ac:dyDescent="0.25">
      <c r="A44" s="2" t="s">
        <v>33</v>
      </c>
    </row>
    <row r="45" spans="1:11" x14ac:dyDescent="0.25">
      <c r="A45" s="2" t="s">
        <v>34</v>
      </c>
    </row>
    <row r="46" spans="1:11" x14ac:dyDescent="0.25">
      <c r="A46" s="2" t="s">
        <v>35</v>
      </c>
    </row>
    <row r="47" spans="1:11" x14ac:dyDescent="0.25">
      <c r="A47" s="2" t="s">
        <v>36</v>
      </c>
    </row>
    <row r="48" spans="1:11" x14ac:dyDescent="0.25">
      <c r="A48" s="2" t="s">
        <v>37</v>
      </c>
    </row>
    <row r="49" spans="1:1" x14ac:dyDescent="0.25">
      <c r="A49" s="2" t="s">
        <v>38</v>
      </c>
    </row>
    <row r="50" spans="1:1" x14ac:dyDescent="0.25">
      <c r="A50" s="2" t="s">
        <v>39</v>
      </c>
    </row>
    <row r="51" spans="1:1" x14ac:dyDescent="0.25">
      <c r="A51" s="2" t="s">
        <v>40</v>
      </c>
    </row>
    <row r="52" spans="1:1" x14ac:dyDescent="0.25">
      <c r="A52" s="2" t="s">
        <v>41</v>
      </c>
    </row>
    <row r="53" spans="1:1" x14ac:dyDescent="0.25">
      <c r="A53" s="2" t="s">
        <v>42</v>
      </c>
    </row>
    <row r="54" spans="1:1" x14ac:dyDescent="0.25">
      <c r="A54" s="2" t="s">
        <v>43</v>
      </c>
    </row>
    <row r="55" spans="1:1" x14ac:dyDescent="0.25">
      <c r="A55" s="2" t="s">
        <v>44</v>
      </c>
    </row>
    <row r="56" spans="1:1" x14ac:dyDescent="0.25">
      <c r="A56" s="2" t="s">
        <v>45</v>
      </c>
    </row>
    <row r="57" spans="1:1" x14ac:dyDescent="0.25">
      <c r="A57" s="2" t="s">
        <v>46</v>
      </c>
    </row>
    <row r="58" spans="1:1" x14ac:dyDescent="0.25">
      <c r="A58" s="2" t="s">
        <v>47</v>
      </c>
    </row>
    <row r="59" spans="1:1" x14ac:dyDescent="0.25">
      <c r="A59" s="2" t="s">
        <v>48</v>
      </c>
    </row>
    <row r="60" spans="1:1" x14ac:dyDescent="0.25">
      <c r="A60" s="2" t="s">
        <v>49</v>
      </c>
    </row>
    <row r="61" spans="1:1" x14ac:dyDescent="0.25">
      <c r="A61" s="2" t="s">
        <v>50</v>
      </c>
    </row>
    <row r="62" spans="1:1" x14ac:dyDescent="0.25">
      <c r="A62" s="2" t="s">
        <v>51</v>
      </c>
    </row>
  </sheetData>
  <mergeCells count="2">
    <mergeCell ref="A34:K34"/>
    <mergeCell ref="A17:K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8325E65639644C8D9CFFF1DB315885" ma:contentTypeVersion="480" ma:contentTypeDescription="Create a new document." ma:contentTypeScope="" ma:versionID="95d113bd3447f40a5543d4a173eb0103">
  <xsd:schema xmlns:xsd="http://www.w3.org/2001/XMLSchema" xmlns:xs="http://www.w3.org/2001/XMLSchema" xmlns:p="http://schemas.microsoft.com/office/2006/metadata/properties" xmlns:ns1="http://schemas.microsoft.com/sharepoint/v3" xmlns:ns2="d5106079-c381-4d39-a139-6d90e6c6e3ec" xmlns:ns3="d71304b7-fc19-4a7b-89c2-66f61853d739" xmlns:ns4="91554213-22b0-4ffb-bbca-7e6efd87ba52" targetNamespace="http://schemas.microsoft.com/office/2006/metadata/properties" ma:root="true" ma:fieldsID="021cd2698956b94a55779170b3bcce9f" ns1:_="" ns2:_="" ns3:_="" ns4:_="">
    <xsd:import namespace="http://schemas.microsoft.com/sharepoint/v3"/>
    <xsd:import namespace="d5106079-c381-4d39-a139-6d90e6c6e3ec"/>
    <xsd:import namespace="d71304b7-fc19-4a7b-89c2-66f61853d739"/>
    <xsd:import namespace="91554213-22b0-4ffb-bbca-7e6efd87ba52"/>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4:MediaServiceDateTaken" minOccurs="0"/>
                <xsd:element ref="ns4:MediaServiceAutoKeyPoints" minOccurs="0"/>
                <xsd:element ref="ns4:MediaServiceKeyPoints"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Rating (0-5)" ma:decimals="2" ma:description="Average value of all the ratings that have been submitted" ma:internalName="AverageRating" ma:readOnly="true">
      <xsd:simpleType>
        <xsd:restriction base="dms:Number"/>
      </xsd:simpleType>
    </xsd:element>
    <xsd:element name="RatingCount" ma:index="12" nillable="true" ma:displayName="Number of Ratings" ma:decimals="0" ma:description="Number of ratings submitted" ma:internalName="RatingCount" ma:readOnly="true">
      <xsd:simpleType>
        <xsd:restriction base="dms:Number"/>
      </xsd:simpleType>
    </xsd:element>
    <xsd:element name="RatedBy" ma:index="1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User ratings" ma:description="User ratings for the item" ma:hidden="true" ma:internalName="Ratings">
      <xsd:simpleType>
        <xsd:restriction base="dms:Note"/>
      </xsd:simpleType>
    </xsd:element>
    <xsd:element name="LikesCount" ma:index="15" nillable="true" ma:displayName="Number of Likes" ma:internalName="LikesCount">
      <xsd:simpleType>
        <xsd:restriction base="dms:Unknown"/>
      </xsd:simpleType>
    </xsd:element>
    <xsd:element name="LikedBy" ma:index="1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106079-c381-4d39-a139-6d90e6c6e3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description="" ma:internalName="SharedWithDetails" ma:readOnly="true">
      <xsd:simpleType>
        <xsd:restriction base="dms:Note">
          <xsd:maxLength value="255"/>
        </xsd:restriction>
      </xsd:simpleType>
    </xsd:element>
    <xsd:element name="TaxCatchAll" ma:index="32" nillable="true" ma:displayName="Taxonomy Catch All Column" ma:hidden="true" ma:list="{3ff59992-3631-4688-bf8c-aeeb643ee37e}" ma:internalName="TaxCatchAll" ma:showField="CatchAllData" ma:web="d5106079-c381-4d39-a139-6d90e6c6e3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1304b7-fc19-4a7b-89c2-66f61853d739" elementFormDefault="qualified">
    <xsd:import namespace="http://schemas.microsoft.com/office/2006/documentManagement/types"/>
    <xsd:import namespace="http://schemas.microsoft.com/office/infopath/2007/PartnerControls"/>
    <xsd:element name="LastSharedByUser" ma:index="19" nillable="true" ma:displayName="Last Shared By User" ma:description="" ma:internalName="LastSharedByUser" ma:readOnly="true">
      <xsd:simpleType>
        <xsd:restriction base="dms:Note">
          <xsd:maxLength value="255"/>
        </xsd:restriction>
      </xsd:simpleType>
    </xsd:element>
    <xsd:element name="LastSharedByTime" ma:index="20"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1554213-22b0-4ffb-bbca-7e6efd87ba52"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5e3038f7-01d3-45c6-9ff3-08a5a011bc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TaxCatchAll xmlns="d5106079-c381-4d39-a139-6d90e6c6e3ec" xsi:nil="true"/>
    <lcf76f155ced4ddcb4097134ff3c332f xmlns="91554213-22b0-4ffb-bbca-7e6efd87ba52">
      <Terms xmlns="http://schemas.microsoft.com/office/infopath/2007/PartnerControls"/>
    </lcf76f155ced4ddcb4097134ff3c332f>
    <RatedBy xmlns="http://schemas.microsoft.com/sharepoint/v3">
      <UserInfo>
        <DisplayName/>
        <AccountId xsi:nil="true"/>
        <AccountType/>
      </UserInfo>
    </RatedBy>
    <_dlc_DocId xmlns="d5106079-c381-4d39-a139-6d90e6c6e3ec">O365CORP-1381931142-376076</_dlc_DocId>
    <_dlc_DocIdUrl xmlns="d5106079-c381-4d39-a139-6d90e6c6e3ec">
      <Url>https://csucloudservices.sharepoint.com/teams/corporate_affairs/gov_comp/foi/_layouts/15/DocIdRedir.aspx?ID=O365CORP-1381931142-376076</Url>
      <Description>O365CORP-1381931142-376076</Description>
    </_dlc_DocIdUrl>
  </documentManagement>
</p:properties>
</file>

<file path=customXml/itemProps1.xml><?xml version="1.0" encoding="utf-8"?>
<ds:datastoreItem xmlns:ds="http://schemas.openxmlformats.org/officeDocument/2006/customXml" ds:itemID="{B6E4ED0E-FD03-48CD-8391-C596E39D6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06079-c381-4d39-a139-6d90e6c6e3ec"/>
    <ds:schemaRef ds:uri="d71304b7-fc19-4a7b-89c2-66f61853d739"/>
    <ds:schemaRef ds:uri="91554213-22b0-4ffb-bbca-7e6efd87b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551B1F-EAEE-45B9-952A-F3464A7BE266}">
  <ds:schemaRefs>
    <ds:schemaRef ds:uri="http://schemas.microsoft.com/sharepoint/events"/>
  </ds:schemaRefs>
</ds:datastoreItem>
</file>

<file path=customXml/itemProps3.xml><?xml version="1.0" encoding="utf-8"?>
<ds:datastoreItem xmlns:ds="http://schemas.openxmlformats.org/officeDocument/2006/customXml" ds:itemID="{7DF6292F-1689-4A5A-A9F9-2FD262268F5C}">
  <ds:schemaRefs>
    <ds:schemaRef ds:uri="http://schemas.microsoft.com/sharepoint/v3/contenttype/forms"/>
  </ds:schemaRefs>
</ds:datastoreItem>
</file>

<file path=customXml/itemProps4.xml><?xml version="1.0" encoding="utf-8"?>
<ds:datastoreItem xmlns:ds="http://schemas.openxmlformats.org/officeDocument/2006/customXml" ds:itemID="{760262DB-B908-4EA0-9CE3-5D288EE599B4}">
  <ds:schemaRefs>
    <ds:schemaRef ds:uri="http://schemas.microsoft.com/office/2006/metadata/properties"/>
    <ds:schemaRef ds:uri="http://schemas.microsoft.com/office/infopath/2007/PartnerControls"/>
    <ds:schemaRef ds:uri="http://schemas.microsoft.com/sharepoint/v3"/>
    <ds:schemaRef ds:uri="d5106079-c381-4d39-a139-6d90e6c6e3ec"/>
    <ds:schemaRef ds:uri="91554213-22b0-4ffb-bbca-7e6efd87ba52"/>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CLEARY, Michael (NHS LANCASHIRE AND SOUTH CUMBRIA ICB - 02M)</dc:creator>
  <cp:keywords/>
  <dc:description/>
  <cp:lastModifiedBy>Lisa Sharples (MLCSU)</cp:lastModifiedBy>
  <cp:revision/>
  <dcterms:created xsi:type="dcterms:W3CDTF">2024-04-23T15:35:30Z</dcterms:created>
  <dcterms:modified xsi:type="dcterms:W3CDTF">2024-05-22T11:07:08Z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0x010100C68325E65639644C8D9CFFF1DB315885</vt:lpwstr>
  </property>
  <property fmtid="{D5CDD505-2E9C-101B-9397-08002B2CF9AE}" pid="3" name="_dlc_DocIdItemGuid">
    <vt:lpwstr>c023360d-7823-413b-871e-56f5cfef7e01</vt:lpwstr>
  </property>
  <property fmtid="{D5CDD505-2E9C-101B-9397-08002B2CF9AE}" pid="4" name="MediaServiceImageTags">
    <vt:lpwstr/>
  </property>
</Properties>
</file>